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2" i="1"/>
  <c r="E14"/>
  <c r="E13"/>
  <c r="C14"/>
  <c r="C13"/>
  <c r="C12"/>
  <c r="Q3"/>
  <c r="Q4"/>
  <c r="Q5"/>
  <c r="Q6"/>
  <c r="Q7"/>
  <c r="Q8"/>
  <c r="Q9"/>
  <c r="Q2"/>
  <c r="P3"/>
  <c r="P4"/>
  <c r="P5"/>
  <c r="P6"/>
  <c r="P7"/>
  <c r="P8"/>
  <c r="P9"/>
  <c r="P2"/>
  <c r="O3"/>
  <c r="O4"/>
  <c r="O5"/>
  <c r="O6"/>
  <c r="O7"/>
  <c r="O8"/>
  <c r="O9"/>
  <c r="N3"/>
  <c r="N4"/>
  <c r="N5"/>
  <c r="N6"/>
  <c r="N7"/>
  <c r="N8"/>
  <c r="N9"/>
  <c r="N2"/>
  <c r="I3" l="1"/>
  <c r="I4"/>
  <c r="I5"/>
  <c r="I6"/>
  <c r="I7"/>
  <c r="I8"/>
  <c r="I9"/>
  <c r="I2"/>
  <c r="E3"/>
  <c r="E4"/>
  <c r="E5"/>
  <c r="E6"/>
  <c r="E7"/>
  <c r="E8"/>
  <c r="E9"/>
  <c r="E2"/>
  <c r="K3" l="1"/>
  <c r="K4"/>
  <c r="K5"/>
  <c r="K6"/>
  <c r="K7"/>
  <c r="K8"/>
  <c r="K9"/>
  <c r="K2"/>
  <c r="E12" l="1"/>
</calcChain>
</file>

<file path=xl/comments1.xml><?xml version="1.0" encoding="utf-8"?>
<comments xmlns="http://schemas.openxmlformats.org/spreadsheetml/2006/main">
  <authors>
    <author>Blake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Blake:</t>
        </r>
        <r>
          <rPr>
            <sz val="9"/>
            <color indexed="81"/>
            <rFont val="Tahoma"/>
            <family val="2"/>
          </rPr>
          <t xml:space="preserve">
instrument values
</t>
        </r>
      </text>
    </comment>
  </commentList>
</comments>
</file>

<file path=xl/sharedStrings.xml><?xml version="1.0" encoding="utf-8"?>
<sst xmlns="http://schemas.openxmlformats.org/spreadsheetml/2006/main" count="30" uniqueCount="24">
  <si>
    <t>Star Number</t>
  </si>
  <si>
    <t>b</t>
  </si>
  <si>
    <t>v</t>
  </si>
  <si>
    <t>B-V</t>
  </si>
  <si>
    <t>b-v</t>
  </si>
  <si>
    <t>x values</t>
  </si>
  <si>
    <t>y values</t>
  </si>
  <si>
    <t>b1</t>
  </si>
  <si>
    <t>b2</t>
  </si>
  <si>
    <t>b3</t>
  </si>
  <si>
    <t>v1</t>
  </si>
  <si>
    <t>v2</t>
  </si>
  <si>
    <t>v3</t>
  </si>
  <si>
    <t>V-R</t>
  </si>
  <si>
    <t>R</t>
  </si>
  <si>
    <t>V</t>
  </si>
  <si>
    <t>V-v</t>
  </si>
  <si>
    <t>B</t>
  </si>
  <si>
    <t>B-b</t>
  </si>
  <si>
    <t>coefficient</t>
  </si>
  <si>
    <t>Slope(m)</t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</si>
  <si>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>= m</t>
    </r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</si>
  <si>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B-V </t>
    </r>
    <r>
      <rPr>
        <sz val="11"/>
        <color theme="1"/>
        <rFont val="Calibri"/>
        <family val="2"/>
        <scheme val="minor"/>
      </rPr>
      <t>= 1/m</t>
    </r>
  </si>
  <si>
    <r>
      <t>T</t>
    </r>
    <r>
      <rPr>
        <vertAlign val="subscript"/>
        <sz val="11"/>
        <color theme="1"/>
        <rFont val="Calibri"/>
        <family val="2"/>
        <scheme val="minor"/>
      </rPr>
      <t>v</t>
    </r>
    <r>
      <rPr>
        <sz val="11"/>
        <color theme="1"/>
        <rFont val="Calibri"/>
        <family val="2"/>
        <scheme val="minor"/>
      </rPr>
      <t xml:space="preserve"> = m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</si>
</sst>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5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2" borderId="1" xfId="0" applyNumberFormat="1" applyFill="1" applyBorder="1"/>
    <xf numFmtId="0" fontId="0" fillId="3" borderId="1" xfId="0" applyFill="1" applyBorder="1" applyAlignment="1">
      <alignment horizontal="left"/>
    </xf>
    <xf numFmtId="0" fontId="4" fillId="0" borderId="0" xfId="0" applyFont="1" applyFill="1"/>
    <xf numFmtId="164" fontId="0" fillId="4" borderId="1" xfId="0" applyNumberFormat="1" applyFill="1" applyBorder="1"/>
    <xf numFmtId="0" fontId="0" fillId="2" borderId="1" xfId="0" applyFill="1" applyBorder="1"/>
    <xf numFmtId="165" fontId="0" fillId="4" borderId="1" xfId="0" applyNumberFormat="1" applyFill="1" applyBorder="1"/>
    <xf numFmtId="0" fontId="0" fillId="4" borderId="1" xfId="0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b-v versus B-V</a:t>
            </a:r>
          </a:p>
        </c:rich>
      </c:tx>
      <c:layout>
        <c:manualLayout>
          <c:xMode val="edge"/>
          <c:yMode val="edge"/>
          <c:x val="0.34158983749506366"/>
          <c:y val="3.2421479229989877E-2"/>
        </c:manualLayout>
      </c:layout>
    </c:title>
    <c:plotArea>
      <c:layout>
        <c:manualLayout>
          <c:layoutTarget val="inner"/>
          <c:xMode val="edge"/>
          <c:yMode val="edge"/>
          <c:x val="0.16135946947754645"/>
          <c:y val="7.2533872455132334E-2"/>
          <c:w val="0.77576788390781182"/>
          <c:h val="0.78040574715394617"/>
        </c:manualLayout>
      </c:layout>
      <c:scatterChart>
        <c:scatterStyle val="lineMarker"/>
        <c:ser>
          <c:idx val="0"/>
          <c:order val="0"/>
          <c:tx>
            <c:strRef>
              <c:f>Sheet1!$K$2:$K$9</c:f>
              <c:strCache>
                <c:ptCount val="1"/>
                <c:pt idx="0">
                  <c:v>-0.266 1.072 0.121 0.282 0.785 0.313 0.230 0.538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Eq val="1"/>
            <c:trendlineLbl>
              <c:layout>
                <c:manualLayout>
                  <c:x val="9.4217924366180691E-2"/>
                  <c:y val="0.3755208258542152"/>
                </c:manualLayout>
              </c:layout>
              <c:numFmt formatCode="General" sourceLinked="0"/>
            </c:trendlineLbl>
          </c:trendline>
          <c:xVal>
            <c:numRef>
              <c:f>Sheet1!$J$2:$J$9</c:f>
              <c:numCache>
                <c:formatCode>0.000</c:formatCode>
                <c:ptCount val="8"/>
                <c:pt idx="0">
                  <c:v>-9.8000000000000004E-2</c:v>
                </c:pt>
                <c:pt idx="1">
                  <c:v>1.351</c:v>
                </c:pt>
                <c:pt idx="2">
                  <c:v>0.44900000000000001</c:v>
                </c:pt>
                <c:pt idx="3">
                  <c:v>0.56899999999999995</c:v>
                </c:pt>
                <c:pt idx="4">
                  <c:v>1.0509999999999999</c:v>
                </c:pt>
                <c:pt idx="5">
                  <c:v>0.55300000000000005</c:v>
                </c:pt>
                <c:pt idx="6">
                  <c:v>0.46600000000000003</c:v>
                </c:pt>
                <c:pt idx="7">
                  <c:v>0.8</c:v>
                </c:pt>
              </c:numCache>
            </c:numRef>
          </c:xVal>
          <c:yVal>
            <c:numRef>
              <c:f>Sheet1!$K$2:$K$9</c:f>
              <c:numCache>
                <c:formatCode>0.000</c:formatCode>
                <c:ptCount val="8"/>
                <c:pt idx="0">
                  <c:v>-0.26600000000000001</c:v>
                </c:pt>
                <c:pt idx="1">
                  <c:v>1.0719999999999992</c:v>
                </c:pt>
                <c:pt idx="2">
                  <c:v>0.12100000000000133</c:v>
                </c:pt>
                <c:pt idx="3">
                  <c:v>0.28166666666666629</c:v>
                </c:pt>
                <c:pt idx="4">
                  <c:v>0.78500000000000014</c:v>
                </c:pt>
                <c:pt idx="5">
                  <c:v>0.31333333333333346</c:v>
                </c:pt>
                <c:pt idx="6">
                  <c:v>0.22966666666666669</c:v>
                </c:pt>
                <c:pt idx="7">
                  <c:v>0.53799999999999937</c:v>
                </c:pt>
              </c:numCache>
            </c:numRef>
          </c:yVal>
        </c:ser>
        <c:ser>
          <c:idx val="1"/>
          <c:order val="1"/>
          <c:tx>
            <c:v>fit</c:v>
          </c:tx>
          <c:spPr>
            <a:ln w="28575">
              <a:noFill/>
            </a:ln>
          </c:spPr>
          <c:trendline>
            <c:spPr>
              <a:ln>
                <a:solidFill>
                  <a:srgbClr val="C00000"/>
                </a:solidFill>
              </a:ln>
            </c:spPr>
            <c:trendlineType val="linear"/>
          </c:trendline>
          <c:xVal>
            <c:numRef>
              <c:f>Sheet1!$K$12:$K$13</c:f>
              <c:numCache>
                <c:formatCode>General</c:formatCode>
                <c:ptCount val="2"/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71487488"/>
        <c:axId val="71489408"/>
      </c:scatterChart>
      <c:valAx>
        <c:axId val="71487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B-V</a:t>
                </a:r>
              </a:p>
            </c:rich>
          </c:tx>
          <c:layout/>
        </c:title>
        <c:numFmt formatCode="0.000" sourceLinked="1"/>
        <c:tickLblPos val="nextTo"/>
        <c:crossAx val="71489408"/>
        <c:crossesAt val="-0.4"/>
        <c:crossBetween val="midCat"/>
      </c:valAx>
      <c:valAx>
        <c:axId val="714894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b-v</a:t>
                </a:r>
              </a:p>
            </c:rich>
          </c:tx>
          <c:layout>
            <c:manualLayout>
              <c:xMode val="edge"/>
              <c:yMode val="edge"/>
              <c:x val="2.4896265560165984E-2"/>
              <c:y val="0.44525560132797976"/>
            </c:manualLayout>
          </c:layout>
        </c:title>
        <c:numFmt formatCode="0.000" sourceLinked="1"/>
        <c:tickLblPos val="nextTo"/>
        <c:crossAx val="71487488"/>
        <c:crossesAt val="-0.4"/>
        <c:crossBetween val="midCat"/>
      </c:valAx>
    </c:plotArea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B-b versus B-V</a:t>
            </a:r>
          </a:p>
        </c:rich>
      </c:tx>
      <c:layout>
        <c:manualLayout>
          <c:xMode val="edge"/>
          <c:yMode val="edge"/>
          <c:x val="0.313450785893857"/>
          <c:y val="2.8368794326241131E-2"/>
        </c:manualLayout>
      </c:layout>
    </c:title>
    <c:plotArea>
      <c:layout>
        <c:manualLayout>
          <c:layoutTarget val="inner"/>
          <c:xMode val="edge"/>
          <c:yMode val="edge"/>
          <c:x val="0.17179727341321821"/>
          <c:y val="7.2533872455132334E-2"/>
          <c:w val="0.76533007997214009"/>
          <c:h val="0.78040574715394617"/>
        </c:manualLayout>
      </c:layout>
      <c:scatterChart>
        <c:scatterStyle val="lineMarker"/>
        <c:ser>
          <c:idx val="0"/>
          <c:order val="0"/>
          <c:tx>
            <c:strRef>
              <c:f>Sheet1!$K$2:$K$9</c:f>
              <c:strCache>
                <c:ptCount val="1"/>
                <c:pt idx="0">
                  <c:v>-0.266 1.072 0.121 0.282 0.785 0.313 0.230 0.538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Eq val="1"/>
            <c:trendlineLbl>
              <c:layout>
                <c:manualLayout>
                  <c:x val="3.6144516610692616E-2"/>
                  <c:y val="0.15022186056530173"/>
                </c:manualLayout>
              </c:layout>
              <c:numFmt formatCode="General" sourceLinked="0"/>
            </c:trendlineLbl>
          </c:trendline>
          <c:xVal>
            <c:numRef>
              <c:f>Sheet1!$J$2:$J$9</c:f>
              <c:numCache>
                <c:formatCode>0.000</c:formatCode>
                <c:ptCount val="8"/>
                <c:pt idx="0">
                  <c:v>-9.8000000000000004E-2</c:v>
                </c:pt>
                <c:pt idx="1">
                  <c:v>1.351</c:v>
                </c:pt>
                <c:pt idx="2">
                  <c:v>0.44900000000000001</c:v>
                </c:pt>
                <c:pt idx="3">
                  <c:v>0.56899999999999995</c:v>
                </c:pt>
                <c:pt idx="4">
                  <c:v>1.0509999999999999</c:v>
                </c:pt>
                <c:pt idx="5">
                  <c:v>0.55300000000000005</c:v>
                </c:pt>
                <c:pt idx="6">
                  <c:v>0.46600000000000003</c:v>
                </c:pt>
                <c:pt idx="7">
                  <c:v>0.8</c:v>
                </c:pt>
              </c:numCache>
            </c:numRef>
          </c:xVal>
          <c:yVal>
            <c:numRef>
              <c:f>Sheet1!$Q$2:$Q$9</c:f>
              <c:numCache>
                <c:formatCode>0.000</c:formatCode>
                <c:ptCount val="8"/>
                <c:pt idx="0">
                  <c:v>19.636333333333333</c:v>
                </c:pt>
                <c:pt idx="1">
                  <c:v>19.675666666666665</c:v>
                </c:pt>
                <c:pt idx="2">
                  <c:v>19.761666666666667</c:v>
                </c:pt>
                <c:pt idx="3">
                  <c:v>19.728333333333332</c:v>
                </c:pt>
                <c:pt idx="4">
                  <c:v>19.690333333333335</c:v>
                </c:pt>
                <c:pt idx="5">
                  <c:v>19.689333333333334</c:v>
                </c:pt>
                <c:pt idx="6">
                  <c:v>19.705999999999996</c:v>
                </c:pt>
                <c:pt idx="7">
                  <c:v>19.766333333333336</c:v>
                </c:pt>
              </c:numCache>
            </c:numRef>
          </c:yVal>
        </c:ser>
        <c:ser>
          <c:idx val="1"/>
          <c:order val="1"/>
          <c:tx>
            <c:v>fit</c:v>
          </c:tx>
          <c:spPr>
            <a:ln w="28575">
              <a:noFill/>
            </a:ln>
          </c:spPr>
          <c:trendline>
            <c:spPr>
              <a:ln>
                <a:solidFill>
                  <a:srgbClr val="C00000"/>
                </a:solidFill>
              </a:ln>
            </c:spPr>
            <c:trendlineType val="linear"/>
          </c:trendline>
          <c:xVal>
            <c:numRef>
              <c:f>Sheet1!$K$12:$K$13</c:f>
              <c:numCache>
                <c:formatCode>General</c:formatCode>
                <c:ptCount val="2"/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44658688"/>
        <c:axId val="44660608"/>
      </c:scatterChart>
      <c:valAx>
        <c:axId val="4465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B-V</a:t>
                </a:r>
              </a:p>
            </c:rich>
          </c:tx>
          <c:layout/>
        </c:title>
        <c:numFmt formatCode="0.000" sourceLinked="1"/>
        <c:tickLblPos val="nextTo"/>
        <c:crossAx val="44660608"/>
        <c:crossesAt val="-0.4"/>
        <c:crossBetween val="midCat"/>
      </c:valAx>
      <c:valAx>
        <c:axId val="446606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B-b</a:t>
                </a:r>
              </a:p>
            </c:rich>
          </c:tx>
          <c:layout>
            <c:manualLayout>
              <c:xMode val="edge"/>
              <c:yMode val="edge"/>
              <c:x val="2.4896265560165998E-2"/>
              <c:y val="0.44525560132797981"/>
            </c:manualLayout>
          </c:layout>
        </c:title>
        <c:numFmt formatCode="0.000" sourceLinked="1"/>
        <c:tickLblPos val="nextTo"/>
        <c:crossAx val="44658688"/>
        <c:crossesAt val="-0.4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V-v versus B-V</a:t>
            </a:r>
          </a:p>
        </c:rich>
      </c:tx>
      <c:layout>
        <c:manualLayout>
          <c:xMode val="edge"/>
          <c:yMode val="edge"/>
          <c:x val="0.33981018139688934"/>
          <c:y val="2.4316109422492398E-2"/>
        </c:manualLayout>
      </c:layout>
    </c:title>
    <c:plotArea>
      <c:layout>
        <c:manualLayout>
          <c:layoutTarget val="inner"/>
          <c:xMode val="edge"/>
          <c:yMode val="edge"/>
          <c:x val="0.16858621046773523"/>
          <c:y val="7.2533872455132334E-2"/>
          <c:w val="0.7685411429176231"/>
          <c:h val="0.79256380186519237"/>
        </c:manualLayout>
      </c:layout>
      <c:scatterChart>
        <c:scatterStyle val="lineMarker"/>
        <c:ser>
          <c:idx val="0"/>
          <c:order val="0"/>
          <c:tx>
            <c:strRef>
              <c:f>Sheet1!$K$2:$K$9</c:f>
              <c:strCache>
                <c:ptCount val="1"/>
                <c:pt idx="0">
                  <c:v>-0.266 1.072 0.121 0.282 0.785 0.313 0.230 0.538</c:v>
                </c:pt>
              </c:strCache>
            </c:strRef>
          </c:tx>
          <c:spPr>
            <a:ln w="28575">
              <a:noFill/>
            </a:ln>
          </c:spPr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Eq val="1"/>
            <c:trendlineLbl>
              <c:layout>
                <c:manualLayout>
                  <c:x val="5.0662299514841011E-2"/>
                  <c:y val="0.11370142561966989"/>
                </c:manualLayout>
              </c:layout>
              <c:numFmt formatCode="General" sourceLinked="0"/>
            </c:trendlineLbl>
          </c:trendline>
          <c:xVal>
            <c:numRef>
              <c:f>Sheet1!$J$2:$J$9</c:f>
              <c:numCache>
                <c:formatCode>0.000</c:formatCode>
                <c:ptCount val="8"/>
                <c:pt idx="0">
                  <c:v>-9.8000000000000004E-2</c:v>
                </c:pt>
                <c:pt idx="1">
                  <c:v>1.351</c:v>
                </c:pt>
                <c:pt idx="2">
                  <c:v>0.44900000000000001</c:v>
                </c:pt>
                <c:pt idx="3">
                  <c:v>0.56899999999999995</c:v>
                </c:pt>
                <c:pt idx="4">
                  <c:v>1.0509999999999999</c:v>
                </c:pt>
                <c:pt idx="5">
                  <c:v>0.55300000000000005</c:v>
                </c:pt>
                <c:pt idx="6">
                  <c:v>0.46600000000000003</c:v>
                </c:pt>
                <c:pt idx="7">
                  <c:v>0.8</c:v>
                </c:pt>
              </c:numCache>
            </c:numRef>
          </c:xVal>
          <c:yVal>
            <c:numRef>
              <c:f>Sheet1!$O$2:$O$9</c:f>
              <c:numCache>
                <c:formatCode>0.000</c:formatCode>
                <c:ptCount val="8"/>
                <c:pt idx="0">
                  <c:v>19.468333333333334</c:v>
                </c:pt>
                <c:pt idx="1">
                  <c:v>19.396666666666668</c:v>
                </c:pt>
                <c:pt idx="2">
                  <c:v>19.433666666666667</c:v>
                </c:pt>
                <c:pt idx="3">
                  <c:v>19.440999999999999</c:v>
                </c:pt>
                <c:pt idx="4">
                  <c:v>19.424333333333333</c:v>
                </c:pt>
                <c:pt idx="5">
                  <c:v>19.449666666666666</c:v>
                </c:pt>
                <c:pt idx="6">
                  <c:v>19.469666666666665</c:v>
                </c:pt>
                <c:pt idx="7">
                  <c:v>19.504333333333335</c:v>
                </c:pt>
              </c:numCache>
            </c:numRef>
          </c:yVal>
        </c:ser>
        <c:ser>
          <c:idx val="1"/>
          <c:order val="1"/>
          <c:tx>
            <c:v>fit</c:v>
          </c:tx>
          <c:spPr>
            <a:ln w="28575">
              <a:noFill/>
            </a:ln>
          </c:spPr>
          <c:trendline>
            <c:spPr>
              <a:ln>
                <a:solidFill>
                  <a:srgbClr val="C00000"/>
                </a:solidFill>
              </a:ln>
            </c:spPr>
            <c:trendlineType val="linear"/>
          </c:trendline>
          <c:xVal>
            <c:numRef>
              <c:f>Sheet1!$K$12:$K$13</c:f>
              <c:numCache>
                <c:formatCode>General</c:formatCode>
                <c:ptCount val="2"/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44900352"/>
        <c:axId val="44902272"/>
      </c:scatterChart>
      <c:valAx>
        <c:axId val="4490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B-V</a:t>
                </a:r>
              </a:p>
            </c:rich>
          </c:tx>
          <c:layout/>
        </c:title>
        <c:numFmt formatCode="0.000" sourceLinked="1"/>
        <c:tickLblPos val="nextTo"/>
        <c:crossAx val="44902272"/>
        <c:crossesAt val="-0.4"/>
        <c:crossBetween val="midCat"/>
      </c:valAx>
      <c:valAx>
        <c:axId val="449022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V-v</a:t>
                </a:r>
              </a:p>
            </c:rich>
          </c:tx>
          <c:layout>
            <c:manualLayout>
              <c:xMode val="edge"/>
              <c:yMode val="edge"/>
              <c:x val="2.4896265560165998E-2"/>
              <c:y val="0.44525560132797981"/>
            </c:manualLayout>
          </c:layout>
        </c:title>
        <c:numFmt formatCode="0.000" sourceLinked="1"/>
        <c:tickLblPos val="nextTo"/>
        <c:crossAx val="44900352"/>
        <c:crossesAt val="-0.4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15</xdr:row>
      <xdr:rowOff>152400</xdr:rowOff>
    </xdr:from>
    <xdr:to>
      <xdr:col>5</xdr:col>
      <xdr:colOff>295275</xdr:colOff>
      <xdr:row>32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</xdr:row>
      <xdr:rowOff>142875</xdr:rowOff>
    </xdr:from>
    <xdr:to>
      <xdr:col>11</xdr:col>
      <xdr:colOff>457199</xdr:colOff>
      <xdr:row>32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419100</xdr:colOff>
      <xdr:row>15</xdr:row>
      <xdr:rowOff>123825</xdr:rowOff>
    </xdr:from>
    <xdr:to>
      <xdr:col>18</xdr:col>
      <xdr:colOff>276224</xdr:colOff>
      <xdr:row>32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topLeftCell="A7" workbookViewId="0">
      <selection activeCell="Q2" sqref="Q2"/>
    </sheetView>
  </sheetViews>
  <sheetFormatPr defaultRowHeight="15"/>
  <cols>
    <col min="1" max="1" width="12.140625" customWidth="1"/>
    <col min="7" max="7" width="9.28515625" bestFit="1" customWidth="1"/>
  </cols>
  <sheetData>
    <row r="1" spans="1:17">
      <c r="A1" s="1" t="s">
        <v>0</v>
      </c>
      <c r="B1" s="1" t="s">
        <v>7</v>
      </c>
      <c r="C1" s="1" t="s">
        <v>8</v>
      </c>
      <c r="D1" s="1" t="s">
        <v>9</v>
      </c>
      <c r="E1" s="5" t="s">
        <v>1</v>
      </c>
      <c r="F1" s="1" t="s">
        <v>10</v>
      </c>
      <c r="G1" s="1" t="s">
        <v>11</v>
      </c>
      <c r="H1" s="1" t="s">
        <v>12</v>
      </c>
      <c r="I1" s="5" t="s">
        <v>2</v>
      </c>
      <c r="J1" s="1" t="s">
        <v>3</v>
      </c>
      <c r="K1" s="1" t="s">
        <v>4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</row>
    <row r="2" spans="1:17">
      <c r="A2" s="4">
        <v>81</v>
      </c>
      <c r="B2" s="7">
        <v>-9.7050000000000001</v>
      </c>
      <c r="C2" s="3">
        <v>-9.7149999999999999</v>
      </c>
      <c r="D2" s="3">
        <v>-9.702</v>
      </c>
      <c r="E2" s="6">
        <f>(B2+C2+D2)/3</f>
        <v>-9.7073333333333327</v>
      </c>
      <c r="F2" s="3">
        <v>-9.4480000000000004</v>
      </c>
      <c r="G2" s="3">
        <v>-9.4580000000000002</v>
      </c>
      <c r="H2" s="3">
        <v>-9.4179999999999993</v>
      </c>
      <c r="I2" s="6">
        <f>(F2+G2+H2)/3</f>
        <v>-9.4413333333333327</v>
      </c>
      <c r="J2" s="6">
        <v>-9.8000000000000004E-2</v>
      </c>
      <c r="K2" s="6">
        <f>E2-I2</f>
        <v>-0.26600000000000001</v>
      </c>
      <c r="L2" s="10">
        <v>-3.2000000000000001E-2</v>
      </c>
      <c r="M2" s="10">
        <v>10.058999999999999</v>
      </c>
      <c r="N2" s="11">
        <f>L2+M2</f>
        <v>10.026999999999999</v>
      </c>
      <c r="O2" s="6">
        <f>N2-I2</f>
        <v>19.468333333333334</v>
      </c>
      <c r="P2" s="11">
        <f>J2+N2</f>
        <v>9.9289999999999985</v>
      </c>
      <c r="Q2" s="6">
        <f>P2-E2</f>
        <v>19.636333333333333</v>
      </c>
    </row>
    <row r="3" spans="1:17">
      <c r="A3" s="4">
        <v>108</v>
      </c>
      <c r="B3" s="7">
        <v>-8.6219999999999999</v>
      </c>
      <c r="C3" s="3">
        <v>-8.6359999999999992</v>
      </c>
      <c r="D3" s="3">
        <v>-8.6129999999999995</v>
      </c>
      <c r="E3" s="6">
        <f t="shared" ref="E3:E9" si="0">(B3+C3+D3)/3</f>
        <v>-8.6236666666666668</v>
      </c>
      <c r="F3" s="3">
        <v>-9.702</v>
      </c>
      <c r="G3" s="3">
        <v>-9.7100000000000009</v>
      </c>
      <c r="H3" s="3">
        <v>-9.6750000000000007</v>
      </c>
      <c r="I3" s="6">
        <f t="shared" ref="I3:I9" si="1">(F3+G3+H3)/3</f>
        <v>-9.695666666666666</v>
      </c>
      <c r="J3" s="6">
        <v>1.351</v>
      </c>
      <c r="K3" s="6">
        <f t="shared" ref="K3:K9" si="2">E3-I3</f>
        <v>1.0719999999999992</v>
      </c>
      <c r="L3" s="10">
        <v>0.71499999999999997</v>
      </c>
      <c r="M3" s="10">
        <v>8.9860000000000007</v>
      </c>
      <c r="N3" s="11">
        <f t="shared" ref="N3:N9" si="3">L3+M3</f>
        <v>9.7010000000000005</v>
      </c>
      <c r="O3" s="6">
        <f t="shared" ref="O3:O9" si="4">N3-I3</f>
        <v>19.396666666666668</v>
      </c>
      <c r="P3" s="11">
        <f t="shared" ref="P3:P9" si="5">J3+N3</f>
        <v>11.052</v>
      </c>
      <c r="Q3" s="6">
        <f t="shared" ref="Q3:Q9" si="6">P3-E3</f>
        <v>19.675666666666665</v>
      </c>
    </row>
    <row r="4" spans="1:17">
      <c r="A4" s="4">
        <v>130</v>
      </c>
      <c r="B4" s="7">
        <v>-6.4080000000000004</v>
      </c>
      <c r="C4" s="3">
        <v>-6.4610000000000003</v>
      </c>
      <c r="D4" s="3">
        <v>-6.4619999999999997</v>
      </c>
      <c r="E4" s="6">
        <f t="shared" si="0"/>
        <v>-6.4436666666666662</v>
      </c>
      <c r="F4" s="3">
        <v>-6.5540000000000003</v>
      </c>
      <c r="G4" s="3">
        <v>-6.5830000000000002</v>
      </c>
      <c r="H4" s="3">
        <v>-6.5570000000000004</v>
      </c>
      <c r="I4" s="6">
        <f t="shared" si="1"/>
        <v>-6.5646666666666675</v>
      </c>
      <c r="J4" s="6">
        <v>0.44900000000000001</v>
      </c>
      <c r="K4" s="6">
        <f t="shared" si="2"/>
        <v>0.12100000000000133</v>
      </c>
      <c r="L4" s="10">
        <v>0.28899999999999998</v>
      </c>
      <c r="M4" s="10">
        <v>12.58</v>
      </c>
      <c r="N4" s="11">
        <f t="shared" si="3"/>
        <v>12.869</v>
      </c>
      <c r="O4" s="6">
        <f t="shared" si="4"/>
        <v>19.433666666666667</v>
      </c>
      <c r="P4" s="11">
        <f t="shared" si="5"/>
        <v>13.318</v>
      </c>
      <c r="Q4" s="6">
        <f t="shared" si="6"/>
        <v>19.761666666666667</v>
      </c>
    </row>
    <row r="5" spans="1:17">
      <c r="A5" s="4">
        <v>134</v>
      </c>
      <c r="B5" s="7">
        <v>-6.9189999999999996</v>
      </c>
      <c r="C5" s="3">
        <v>-6.9029999999999996</v>
      </c>
      <c r="D5" s="3">
        <v>-6.8879999999999999</v>
      </c>
      <c r="E5" s="6">
        <f t="shared" si="0"/>
        <v>-6.9033333333333333</v>
      </c>
      <c r="F5" s="3">
        <v>-7.1619999999999999</v>
      </c>
      <c r="G5" s="3">
        <v>-7.1989999999999998</v>
      </c>
      <c r="H5" s="3">
        <v>-7.194</v>
      </c>
      <c r="I5" s="6">
        <f t="shared" si="1"/>
        <v>-7.1849999999999996</v>
      </c>
      <c r="J5" s="6">
        <v>0.56899999999999995</v>
      </c>
      <c r="K5" s="6">
        <f t="shared" si="2"/>
        <v>0.28166666666666629</v>
      </c>
      <c r="L5" s="10">
        <v>0.33700000000000002</v>
      </c>
      <c r="M5" s="10">
        <v>11.919</v>
      </c>
      <c r="N5" s="11">
        <f t="shared" si="3"/>
        <v>12.256</v>
      </c>
      <c r="O5" s="6">
        <f t="shared" si="4"/>
        <v>19.440999999999999</v>
      </c>
      <c r="P5" s="11">
        <f t="shared" si="5"/>
        <v>12.824999999999999</v>
      </c>
      <c r="Q5" s="6">
        <f t="shared" si="6"/>
        <v>19.728333333333332</v>
      </c>
    </row>
    <row r="6" spans="1:17">
      <c r="A6" s="4">
        <v>135</v>
      </c>
      <c r="B6" s="7">
        <v>-7.2110000000000003</v>
      </c>
      <c r="C6" s="3">
        <v>-7.2060000000000004</v>
      </c>
      <c r="D6" s="3">
        <v>-7.1929999999999996</v>
      </c>
      <c r="E6" s="6">
        <f t="shared" si="0"/>
        <v>-7.2033333333333331</v>
      </c>
      <c r="F6" s="3">
        <v>-7.9850000000000003</v>
      </c>
      <c r="G6" s="3">
        <v>-7.9950000000000001</v>
      </c>
      <c r="H6" s="3">
        <v>-7.9850000000000003</v>
      </c>
      <c r="I6" s="6">
        <f t="shared" si="1"/>
        <v>-7.9883333333333333</v>
      </c>
      <c r="J6" s="6">
        <v>1.0509999999999999</v>
      </c>
      <c r="K6" s="6">
        <f t="shared" si="2"/>
        <v>0.78500000000000014</v>
      </c>
      <c r="L6" s="10">
        <v>0.55600000000000005</v>
      </c>
      <c r="M6" s="10">
        <v>10.88</v>
      </c>
      <c r="N6" s="11">
        <f t="shared" si="3"/>
        <v>11.436</v>
      </c>
      <c r="O6" s="6">
        <f t="shared" si="4"/>
        <v>19.424333333333333</v>
      </c>
      <c r="P6" s="11">
        <f t="shared" si="5"/>
        <v>12.487</v>
      </c>
      <c r="Q6" s="6">
        <f t="shared" si="6"/>
        <v>19.690333333333335</v>
      </c>
    </row>
    <row r="7" spans="1:17">
      <c r="A7" s="4">
        <v>127</v>
      </c>
      <c r="B7" s="7">
        <v>-6.4180000000000001</v>
      </c>
      <c r="C7" s="3">
        <v>-6.3760000000000003</v>
      </c>
      <c r="D7" s="3">
        <v>-6.3079999999999998</v>
      </c>
      <c r="E7" s="6">
        <f t="shared" si="0"/>
        <v>-6.3673333333333337</v>
      </c>
      <c r="F7" s="3">
        <v>-6.6929999999999996</v>
      </c>
      <c r="G7" s="3">
        <v>-6.6859999999999999</v>
      </c>
      <c r="H7" s="3">
        <v>-6.6630000000000003</v>
      </c>
      <c r="I7" s="6">
        <f t="shared" si="1"/>
        <v>-6.6806666666666672</v>
      </c>
      <c r="J7" s="6">
        <v>0.55300000000000005</v>
      </c>
      <c r="K7" s="6">
        <f t="shared" si="2"/>
        <v>0.31333333333333346</v>
      </c>
      <c r="L7" s="10">
        <v>0.33</v>
      </c>
      <c r="M7" s="10">
        <v>12.439</v>
      </c>
      <c r="N7" s="11">
        <f t="shared" si="3"/>
        <v>12.769</v>
      </c>
      <c r="O7" s="6">
        <f t="shared" si="4"/>
        <v>19.449666666666666</v>
      </c>
      <c r="P7" s="11">
        <f t="shared" si="5"/>
        <v>13.322000000000001</v>
      </c>
      <c r="Q7" s="6">
        <f t="shared" si="6"/>
        <v>19.689333333333334</v>
      </c>
    </row>
    <row r="8" spans="1:17">
      <c r="A8" s="4">
        <v>124</v>
      </c>
      <c r="B8" s="7">
        <v>-7.125</v>
      </c>
      <c r="C8" s="3">
        <v>-7.1319999999999997</v>
      </c>
      <c r="D8" s="3">
        <v>-7.109</v>
      </c>
      <c r="E8" s="6">
        <f t="shared" si="0"/>
        <v>-7.1219999999999999</v>
      </c>
      <c r="F8" s="3">
        <v>-7.3630000000000004</v>
      </c>
      <c r="G8" s="3">
        <v>-7.351</v>
      </c>
      <c r="H8" s="3">
        <v>-7.3410000000000002</v>
      </c>
      <c r="I8" s="6">
        <f t="shared" si="1"/>
        <v>-7.3516666666666666</v>
      </c>
      <c r="J8" s="6">
        <v>0.46600000000000003</v>
      </c>
      <c r="K8" s="6">
        <f t="shared" si="2"/>
        <v>0.22966666666666669</v>
      </c>
      <c r="L8" s="10">
        <v>0.28000000000000003</v>
      </c>
      <c r="M8" s="10">
        <v>11.837999999999999</v>
      </c>
      <c r="N8" s="11">
        <f t="shared" si="3"/>
        <v>12.117999999999999</v>
      </c>
      <c r="O8" s="6">
        <f t="shared" si="4"/>
        <v>19.469666666666665</v>
      </c>
      <c r="P8" s="11">
        <f t="shared" si="5"/>
        <v>12.583999999999998</v>
      </c>
      <c r="Q8" s="6">
        <f t="shared" si="6"/>
        <v>19.705999999999996</v>
      </c>
    </row>
    <row r="9" spans="1:17">
      <c r="A9" s="4">
        <v>117</v>
      </c>
      <c r="B9" s="7">
        <v>-6.335</v>
      </c>
      <c r="C9" s="3">
        <v>-6.3730000000000002</v>
      </c>
      <c r="D9" s="3">
        <v>-6.3010000000000002</v>
      </c>
      <c r="E9" s="6">
        <f t="shared" si="0"/>
        <v>-6.3363333333333332</v>
      </c>
      <c r="F9" s="3">
        <v>-6.8789999999999996</v>
      </c>
      <c r="G9" s="3">
        <v>-6.891</v>
      </c>
      <c r="H9" s="3">
        <v>-6.8529999999999998</v>
      </c>
      <c r="I9" s="6">
        <f t="shared" si="1"/>
        <v>-6.8743333333333325</v>
      </c>
      <c r="J9" s="6">
        <v>0.8</v>
      </c>
      <c r="K9" s="6">
        <f t="shared" si="2"/>
        <v>0.53799999999999937</v>
      </c>
      <c r="L9" s="10">
        <v>0.46700000000000003</v>
      </c>
      <c r="M9" s="10">
        <v>12.163</v>
      </c>
      <c r="N9" s="11">
        <f t="shared" si="3"/>
        <v>12.63</v>
      </c>
      <c r="O9" s="6">
        <f t="shared" si="4"/>
        <v>19.504333333333335</v>
      </c>
      <c r="P9" s="11">
        <f t="shared" si="5"/>
        <v>13.430000000000001</v>
      </c>
      <c r="Q9" s="6">
        <f t="shared" si="6"/>
        <v>19.766333333333336</v>
      </c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7">
      <c r="A11" s="1" t="s">
        <v>5</v>
      </c>
      <c r="B11" s="1" t="s">
        <v>6</v>
      </c>
      <c r="C11" s="1" t="s">
        <v>20</v>
      </c>
      <c r="E11" s="1" t="s">
        <v>19</v>
      </c>
      <c r="G11" s="1"/>
      <c r="H11" s="1"/>
      <c r="I11" s="1"/>
      <c r="J11" s="1"/>
      <c r="K11" s="1"/>
    </row>
    <row r="12" spans="1:17" ht="18">
      <c r="A12" s="1" t="s">
        <v>3</v>
      </c>
      <c r="B12" s="1" t="s">
        <v>4</v>
      </c>
      <c r="C12" s="8">
        <f>SLOPE(K2:K9,J2:J9)</f>
        <v>0.94321349773062602</v>
      </c>
      <c r="D12" s="1" t="s">
        <v>22</v>
      </c>
      <c r="E12" s="9">
        <f>1/C12</f>
        <v>1.0602053537253258</v>
      </c>
      <c r="G12" s="2"/>
      <c r="H12" s="2"/>
      <c r="I12" s="2"/>
      <c r="J12" s="1"/>
      <c r="K12" s="1"/>
    </row>
    <row r="13" spans="1:17" ht="18">
      <c r="A13" s="1" t="s">
        <v>3</v>
      </c>
      <c r="B13" s="1" t="s">
        <v>18</v>
      </c>
      <c r="C13" s="9">
        <f>SLOPE(Q2:Q9,J2:J9)</f>
        <v>1.6825996290465335E-2</v>
      </c>
      <c r="D13" s="1" t="s">
        <v>21</v>
      </c>
      <c r="E13" s="9">
        <f>C13</f>
        <v>1.6825996290465335E-2</v>
      </c>
      <c r="F13" s="2"/>
      <c r="G13" s="2"/>
      <c r="H13" s="2"/>
      <c r="I13" s="2"/>
      <c r="J13" s="1"/>
      <c r="K13" s="1"/>
    </row>
    <row r="14" spans="1:17" ht="18">
      <c r="A14" s="12" t="s">
        <v>3</v>
      </c>
      <c r="B14" s="12" t="s">
        <v>16</v>
      </c>
      <c r="C14" s="9">
        <f>SLOPE(O2:O9,J2:J9)</f>
        <v>-3.9960505978907705E-2</v>
      </c>
      <c r="D14" s="1" t="s">
        <v>23</v>
      </c>
      <c r="E14" s="9">
        <f>C14</f>
        <v>-3.9960505978907705E-2</v>
      </c>
      <c r="F14" s="2"/>
      <c r="G14" s="2"/>
      <c r="H14" s="2"/>
      <c r="I14" s="2"/>
      <c r="J14" s="1"/>
      <c r="K14" s="1"/>
    </row>
    <row r="15" spans="1:17">
      <c r="A15" s="1"/>
      <c r="B15" s="1"/>
      <c r="C15" s="1"/>
      <c r="D15" s="1"/>
      <c r="E15" s="1"/>
      <c r="F15" s="2"/>
      <c r="G15" s="2"/>
      <c r="H15" s="2"/>
      <c r="I15" s="2"/>
      <c r="J15" s="1"/>
      <c r="K15" s="1"/>
    </row>
    <row r="16" spans="1:17">
      <c r="A16" s="1"/>
      <c r="B16" s="1"/>
      <c r="C16" s="1"/>
      <c r="D16" s="1"/>
      <c r="E16" s="1"/>
      <c r="F16" s="2"/>
      <c r="G16" s="2"/>
      <c r="H16" s="2"/>
      <c r="I16" s="2"/>
      <c r="J16" s="1"/>
      <c r="K16" s="1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</dc:creator>
  <cp:lastModifiedBy>Blake</cp:lastModifiedBy>
  <dcterms:created xsi:type="dcterms:W3CDTF">2013-03-01T23:34:53Z</dcterms:created>
  <dcterms:modified xsi:type="dcterms:W3CDTF">2014-02-20T17:41:50Z</dcterms:modified>
</cp:coreProperties>
</file>